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826" activeTab="0"/>
  </bookViews>
  <sheets>
    <sheet name="فريدونشهر" sheetId="1" r:id="rId1"/>
    <sheet name="نهايي استان " sheetId="2" r:id="rId2"/>
  </sheets>
  <definedNames/>
  <calcPr fullCalcOnLoad="1"/>
</workbook>
</file>

<file path=xl/sharedStrings.xml><?xml version="1.0" encoding="utf-8"?>
<sst xmlns="http://schemas.openxmlformats.org/spreadsheetml/2006/main" count="125" uniqueCount="64">
  <si>
    <t>داشت</t>
  </si>
  <si>
    <t>برداشت</t>
  </si>
  <si>
    <t>جمع</t>
  </si>
  <si>
    <t>نوع عملیات</t>
  </si>
  <si>
    <t>گندم آبي</t>
  </si>
  <si>
    <t>گندم ديم</t>
  </si>
  <si>
    <t>جوآبي</t>
  </si>
  <si>
    <t>جو ديم</t>
  </si>
  <si>
    <t>پنبه</t>
  </si>
  <si>
    <t>ذرت علوفه اي</t>
  </si>
  <si>
    <t>ذرت دانه اي</t>
  </si>
  <si>
    <t>دانه هاي روغني</t>
  </si>
  <si>
    <t>يونجه</t>
  </si>
  <si>
    <t>چغندر قند</t>
  </si>
  <si>
    <t>سيب زميني</t>
  </si>
  <si>
    <t>برنج</t>
  </si>
  <si>
    <t>پياز</t>
  </si>
  <si>
    <t>حبوبات آبي</t>
  </si>
  <si>
    <t>حبوبات ديم</t>
  </si>
  <si>
    <t>سطح زیرکشت</t>
  </si>
  <si>
    <t xml:space="preserve"> خاك ورزي</t>
  </si>
  <si>
    <t>گاوآهن برگرداندار</t>
  </si>
  <si>
    <t>گاواهن قلمی</t>
  </si>
  <si>
    <t>خاك ورزي حفاظتي</t>
  </si>
  <si>
    <t>تهیه بستر</t>
  </si>
  <si>
    <t xml:space="preserve"> تسطیح مرسوم</t>
  </si>
  <si>
    <t>تسطیح ليزري</t>
  </si>
  <si>
    <t>شیپرزنی</t>
  </si>
  <si>
    <t>پادلینگ</t>
  </si>
  <si>
    <t>کاشت</t>
  </si>
  <si>
    <t>بذركاري</t>
  </si>
  <si>
    <t>کشت مستقیم</t>
  </si>
  <si>
    <t>نشاءکاری</t>
  </si>
  <si>
    <t>ریزدانه کاری</t>
  </si>
  <si>
    <t>غده کاری</t>
  </si>
  <si>
    <t>بذرپاشی (سانتریفوژ)</t>
  </si>
  <si>
    <t>سمپاشی بومدار</t>
  </si>
  <si>
    <t>سمپاش توربینی</t>
  </si>
  <si>
    <t xml:space="preserve">سمپاش الکترواستاتیک،میکرونر ،شاسی بلند </t>
  </si>
  <si>
    <t>کولتیواتور</t>
  </si>
  <si>
    <t>وجین کن</t>
  </si>
  <si>
    <t>سله شكني،خاكدهي پاي بوته</t>
  </si>
  <si>
    <t xml:space="preserve">کمباین </t>
  </si>
  <si>
    <t>دروگر</t>
  </si>
  <si>
    <t>مجموعه برداشت مکانیزه ویژه محصول</t>
  </si>
  <si>
    <t>چاپر</t>
  </si>
  <si>
    <t>سواتر</t>
  </si>
  <si>
    <t>موور-ریک-بیلر</t>
  </si>
  <si>
    <t xml:space="preserve">کمبینات </t>
  </si>
  <si>
    <t>سمپاش لانس دار - موتوری</t>
  </si>
  <si>
    <t>ساقه خرد كن</t>
  </si>
  <si>
    <t>درحه عمليات</t>
  </si>
  <si>
    <t>درجه كل</t>
  </si>
  <si>
    <t>وضعيت درجه مكانيزاسيون موجود محصولات عمده زراعی شهرستان فریدونشهر در سال 93 ( به هكتار)</t>
  </si>
  <si>
    <t>با عرض پوزش اشتباهات جدول از نظر اینجانب:</t>
  </si>
  <si>
    <t>یا خاکورزی حفاظتی یا مرسوم قید میشد بهتر بود منظور از گاوآهن برگداندار و قلمی و حفاظتی مبهم است</t>
  </si>
  <si>
    <t xml:space="preserve">در قسمت برداشت موور و ریک و بیلر باید جداگانه لحاظ میشد یا موور در یک ردیف و ریک و بیلر در ردیف جداگانه با هم. زیرا کشاورزی با موور برداشت میکند اما ریک و بیلر نمیزند </t>
  </si>
  <si>
    <t>در قسمت داشت معمولا وجین و سله شکنی و خاک دهی پای بوته با هم انجام میشود. یعنی یک دستگاه همزمان اینها را انجام میدهد.</t>
  </si>
  <si>
    <t>وضعيت درجه مكانيزاسيون موجود محصولات عمده زراعی  استان اصفهان در سال 93 (درصد)</t>
  </si>
  <si>
    <t>خرد كردن كلوخه ها(‌ادوات فعال: رتيواتور، روتوتيلر، سيكلوتيلر، ...)</t>
  </si>
  <si>
    <t>خرد كردن كلوخه ها(‌ادوات غير فعال: ديسك، انواع كلتيواتور، ...)</t>
  </si>
  <si>
    <t>كنترل علفهاي هرز</t>
  </si>
  <si>
    <t xml:space="preserve">مبارزه با آفات وبيماريها </t>
  </si>
  <si>
    <t>كلتيواتور</t>
  </si>
</sst>
</file>

<file path=xl/styles.xml><?xml version="1.0" encoding="utf-8"?>
<styleSheet xmlns="http://schemas.openxmlformats.org/spreadsheetml/2006/main">
  <numFmts count="10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0.0"/>
    <numFmt numFmtId="165" formatCode="&quot;ريال&quot;\ #,##0.00_-"/>
  </numFmts>
  <fonts count="53">
    <font>
      <sz val="10"/>
      <name val="Arial"/>
      <family val="0"/>
    </font>
    <font>
      <sz val="10"/>
      <name val="B Titr"/>
      <family val="0"/>
    </font>
    <font>
      <b/>
      <sz val="11"/>
      <name val="B Titr"/>
      <family val="0"/>
    </font>
    <font>
      <sz val="8"/>
      <name val="B Titr"/>
      <family val="0"/>
    </font>
    <font>
      <b/>
      <sz val="7"/>
      <color indexed="8"/>
      <name val="B Titr"/>
      <family val="0"/>
    </font>
    <font>
      <b/>
      <sz val="7"/>
      <color indexed="8"/>
      <name val="B Mitra"/>
      <family val="0"/>
    </font>
    <font>
      <sz val="7"/>
      <name val="B Titr"/>
      <family val="0"/>
    </font>
    <font>
      <sz val="7"/>
      <color indexed="8"/>
      <name val="B Titr"/>
      <family val="0"/>
    </font>
    <font>
      <i/>
      <sz val="7"/>
      <name val="B Titr"/>
      <family val="0"/>
    </font>
    <font>
      <b/>
      <sz val="8"/>
      <name val="B Titr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8"/>
      <color indexed="8"/>
      <name val="B Titr"/>
      <family val="0"/>
    </font>
    <font>
      <sz val="8"/>
      <color indexed="8"/>
      <name val="B Titr"/>
      <family val="0"/>
    </font>
    <font>
      <sz val="8"/>
      <color indexed="10"/>
      <name val="B Titr"/>
      <family val="0"/>
    </font>
    <font>
      <b/>
      <sz val="11"/>
      <color indexed="8"/>
      <name val="B Mitr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theme="1"/>
      <name val="B Titr"/>
      <family val="0"/>
    </font>
    <font>
      <b/>
      <sz val="8"/>
      <color theme="1"/>
      <name val="B Titr"/>
      <family val="0"/>
    </font>
    <font>
      <sz val="8"/>
      <color theme="1"/>
      <name val="B Titr"/>
      <family val="0"/>
    </font>
    <font>
      <sz val="8"/>
      <color rgb="FFFF0000"/>
      <name val="B Titr"/>
      <family val="0"/>
    </font>
    <font>
      <b/>
      <sz val="11"/>
      <color theme="1"/>
      <name val="B Mitra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8" fillId="33" borderId="10" xfId="0" applyFont="1" applyFill="1" applyBorder="1" applyAlignment="1" applyProtection="1">
      <alignment horizontal="center" vertical="center" wrapText="1" readingOrder="2"/>
      <protection locked="0"/>
    </xf>
    <xf numFmtId="0" fontId="49" fillId="33" borderId="10" xfId="0" applyFont="1" applyFill="1" applyBorder="1" applyAlignment="1" applyProtection="1">
      <alignment horizontal="center" vertical="center" wrapText="1" readingOrder="2"/>
      <protection locked="0"/>
    </xf>
    <xf numFmtId="0" fontId="50" fillId="34" borderId="10" xfId="0" applyFont="1" applyFill="1" applyBorder="1" applyAlignment="1" applyProtection="1">
      <alignment horizontal="center" vertical="center" wrapText="1" readingOrder="2"/>
      <protection locked="0"/>
    </xf>
    <xf numFmtId="0" fontId="50" fillId="2" borderId="10" xfId="0" applyFont="1" applyFill="1" applyBorder="1" applyAlignment="1" applyProtection="1">
      <alignment horizontal="center" vertical="center" wrapText="1" readingOrder="2"/>
      <protection locked="0"/>
    </xf>
    <xf numFmtId="0" fontId="50" fillId="35" borderId="10" xfId="0" applyFont="1" applyFill="1" applyBorder="1" applyAlignment="1" applyProtection="1">
      <alignment horizontal="center" vertical="center" wrapText="1" readingOrder="2"/>
      <protection locked="0"/>
    </xf>
    <xf numFmtId="0" fontId="50" fillId="36" borderId="10" xfId="0" applyFont="1" applyFill="1" applyBorder="1" applyAlignment="1" applyProtection="1">
      <alignment horizontal="center" vertical="center" wrapText="1" readingOrder="2"/>
      <protection locked="0"/>
    </xf>
    <xf numFmtId="0" fontId="50" fillId="37" borderId="10" xfId="0" applyFont="1" applyFill="1" applyBorder="1" applyAlignment="1" applyProtection="1">
      <alignment horizontal="center" vertical="center" wrapText="1" readingOrder="2"/>
      <protection locked="0"/>
    </xf>
    <xf numFmtId="0" fontId="50" fillId="38" borderId="10" xfId="0" applyFont="1" applyFill="1" applyBorder="1" applyAlignment="1" applyProtection="1">
      <alignment horizontal="center" vertical="center" wrapText="1" readingOrder="2"/>
      <protection locked="0"/>
    </xf>
    <xf numFmtId="0" fontId="50" fillId="6" borderId="10" xfId="0" applyFont="1" applyFill="1" applyBorder="1" applyAlignment="1" applyProtection="1">
      <alignment horizontal="center" vertical="center" wrapText="1" readingOrder="2"/>
      <protection locked="0"/>
    </xf>
    <xf numFmtId="0" fontId="50" fillId="9" borderId="10" xfId="0" applyFont="1" applyFill="1" applyBorder="1" applyAlignment="1" applyProtection="1">
      <alignment horizontal="center" vertical="center" wrapText="1" readingOrder="2"/>
      <protection locked="0"/>
    </xf>
    <xf numFmtId="0" fontId="50" fillId="13" borderId="10" xfId="0" applyFont="1" applyFill="1" applyBorder="1" applyAlignment="1" applyProtection="1">
      <alignment horizontal="center" vertical="center" wrapText="1" readingOrder="2"/>
      <protection locked="0"/>
    </xf>
    <xf numFmtId="0" fontId="50" fillId="8" borderId="10" xfId="0" applyFont="1" applyFill="1" applyBorder="1" applyAlignment="1" applyProtection="1">
      <alignment horizontal="center" vertical="center" wrapText="1" readingOrder="2"/>
      <protection locked="0"/>
    </xf>
    <xf numFmtId="0" fontId="50" fillId="19" borderId="10" xfId="0" applyFont="1" applyFill="1" applyBorder="1" applyAlignment="1" applyProtection="1">
      <alignment horizontal="center" vertical="center" wrapText="1" readingOrder="2"/>
      <protection locked="0"/>
    </xf>
    <xf numFmtId="0" fontId="3" fillId="0" borderId="10" xfId="0" applyFont="1" applyBorder="1" applyAlignment="1" applyProtection="1">
      <alignment/>
      <protection/>
    </xf>
    <xf numFmtId="2" fontId="3" fillId="33" borderId="10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/>
      <protection/>
    </xf>
    <xf numFmtId="0" fontId="50" fillId="12" borderId="10" xfId="0" applyFont="1" applyFill="1" applyBorder="1" applyAlignment="1" applyProtection="1">
      <alignment horizontal="center" vertical="center" wrapText="1" readingOrder="2"/>
      <protection locked="0"/>
    </xf>
    <xf numFmtId="0" fontId="51" fillId="34" borderId="10" xfId="0" applyFont="1" applyFill="1" applyBorder="1" applyAlignment="1" applyProtection="1">
      <alignment horizontal="center" vertical="center" wrapText="1" readingOrder="2"/>
      <protection locked="0"/>
    </xf>
    <xf numFmtId="0" fontId="4" fillId="39" borderId="10" xfId="0" applyFont="1" applyFill="1" applyBorder="1" applyAlignment="1" applyProtection="1">
      <alignment horizontal="center" vertical="center" wrapText="1" readingOrder="2"/>
      <protection locked="0"/>
    </xf>
    <xf numFmtId="0" fontId="3" fillId="34" borderId="10" xfId="0" applyFont="1" applyFill="1" applyBorder="1" applyAlignment="1" applyProtection="1">
      <alignment horizontal="center" vertical="center" wrapText="1" readingOrder="2"/>
      <protection locked="0"/>
    </xf>
    <xf numFmtId="0" fontId="7" fillId="40" borderId="10" xfId="0" applyFont="1" applyFill="1" applyBorder="1" applyAlignment="1" applyProtection="1">
      <alignment horizontal="center" vertical="center" wrapText="1" readingOrder="2"/>
      <protection locked="0"/>
    </xf>
    <xf numFmtId="0" fontId="7" fillId="41" borderId="10" xfId="0" applyFont="1" applyFill="1" applyBorder="1" applyAlignment="1" applyProtection="1">
      <alignment horizontal="center" vertical="center" wrapText="1" readingOrder="2"/>
      <protection locked="0"/>
    </xf>
    <xf numFmtId="0" fontId="7" fillId="42" borderId="10" xfId="0" applyFont="1" applyFill="1" applyBorder="1" applyAlignment="1" applyProtection="1">
      <alignment horizontal="center" vertical="center" wrapText="1" readingOrder="2"/>
      <protection locked="0"/>
    </xf>
    <xf numFmtId="0" fontId="7" fillId="43" borderId="10" xfId="0" applyFont="1" applyFill="1" applyBorder="1" applyAlignment="1" applyProtection="1">
      <alignment horizontal="center" vertical="center" wrapText="1" readingOrder="2"/>
      <protection locked="0"/>
    </xf>
    <xf numFmtId="0" fontId="7" fillId="44" borderId="10" xfId="0" applyFont="1" applyFill="1" applyBorder="1" applyAlignment="1" applyProtection="1">
      <alignment horizontal="center" vertical="center" wrapText="1" readingOrder="2"/>
      <protection locked="0"/>
    </xf>
    <xf numFmtId="0" fontId="7" fillId="44" borderId="10" xfId="0" applyFont="1" applyFill="1" applyBorder="1" applyAlignment="1" applyProtection="1">
      <alignment horizontal="center" vertical="center" readingOrder="2"/>
      <protection locked="0"/>
    </xf>
    <xf numFmtId="0" fontId="7" fillId="45" borderId="10" xfId="0" applyFont="1" applyFill="1" applyBorder="1" applyAlignment="1" applyProtection="1">
      <alignment horizontal="center" vertical="center" wrapText="1" readingOrder="2"/>
      <protection locked="0"/>
    </xf>
    <xf numFmtId="0" fontId="7" fillId="46" borderId="10" xfId="0" applyFont="1" applyFill="1" applyBorder="1" applyAlignment="1" applyProtection="1">
      <alignment horizontal="center" vertical="center" wrapText="1" readingOrder="2"/>
      <protection locked="0"/>
    </xf>
    <xf numFmtId="0" fontId="7" fillId="47" borderId="10" xfId="0" applyFont="1" applyFill="1" applyBorder="1" applyAlignment="1" applyProtection="1">
      <alignment horizontal="center" vertical="center" wrapText="1" readingOrder="2"/>
      <protection locked="0"/>
    </xf>
    <xf numFmtId="0" fontId="7" fillId="48" borderId="10" xfId="0" applyFont="1" applyFill="1" applyBorder="1" applyAlignment="1" applyProtection="1">
      <alignment horizontal="center" vertical="center" wrapText="1" readingOrder="2"/>
      <protection locked="0"/>
    </xf>
    <xf numFmtId="0" fontId="4" fillId="43" borderId="10" xfId="0" applyFont="1" applyFill="1" applyBorder="1" applyAlignment="1" applyProtection="1">
      <alignment horizontal="center" vertical="center" textRotation="90" wrapText="1" readingOrder="2"/>
      <protection locked="0"/>
    </xf>
    <xf numFmtId="0" fontId="49" fillId="6" borderId="10" xfId="0" applyFont="1" applyFill="1" applyBorder="1" applyAlignment="1" applyProtection="1">
      <alignment horizontal="center" vertical="center" textRotation="90" wrapText="1" readingOrder="2"/>
      <protection locked="0"/>
    </xf>
    <xf numFmtId="2" fontId="6" fillId="33" borderId="10" xfId="0" applyNumberFormat="1" applyFont="1" applyFill="1" applyBorder="1" applyAlignment="1" applyProtection="1">
      <alignment/>
      <protection/>
    </xf>
    <xf numFmtId="2" fontId="8" fillId="49" borderId="10" xfId="0" applyNumberFormat="1" applyFont="1" applyFill="1" applyBorder="1" applyAlignment="1" applyProtection="1">
      <alignment/>
      <protection/>
    </xf>
    <xf numFmtId="1" fontId="6" fillId="0" borderId="10" xfId="0" applyNumberFormat="1" applyFont="1" applyBorder="1" applyAlignment="1" applyProtection="1">
      <alignment horizontal="center"/>
      <protection locked="0"/>
    </xf>
    <xf numFmtId="0" fontId="49" fillId="6" borderId="10" xfId="0" applyFont="1" applyFill="1" applyBorder="1" applyAlignment="1" applyProtection="1">
      <alignment horizontal="center" vertical="center" textRotation="90" wrapText="1" readingOrder="2"/>
      <protection locked="0"/>
    </xf>
    <xf numFmtId="0" fontId="4" fillId="43" borderId="11" xfId="0" applyFont="1" applyFill="1" applyBorder="1" applyAlignment="1" applyProtection="1">
      <alignment horizontal="center" vertical="center" textRotation="90" wrapText="1" readingOrder="2"/>
      <protection locked="0"/>
    </xf>
    <xf numFmtId="0" fontId="4" fillId="43" borderId="12" xfId="0" applyFont="1" applyFill="1" applyBorder="1" applyAlignment="1" applyProtection="1">
      <alignment horizontal="center" vertical="center" textRotation="90" wrapText="1" readingOrder="2"/>
      <protection locked="0"/>
    </xf>
    <xf numFmtId="0" fontId="4" fillId="43" borderId="13" xfId="0" applyFont="1" applyFill="1" applyBorder="1" applyAlignment="1" applyProtection="1">
      <alignment horizontal="center" vertical="center" textRotation="90" wrapText="1" readingOrder="2"/>
      <protection locked="0"/>
    </xf>
    <xf numFmtId="0" fontId="2" fillId="33" borderId="10" xfId="0" applyFont="1" applyFill="1" applyBorder="1" applyAlignment="1" applyProtection="1">
      <alignment horizontal="center" readingOrder="2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52" fillId="33" borderId="10" xfId="0" applyFont="1" applyFill="1" applyBorder="1" applyAlignment="1" applyProtection="1">
      <alignment horizontal="center" vertical="center"/>
      <protection locked="0"/>
    </xf>
    <xf numFmtId="0" fontId="49" fillId="6" borderId="10" xfId="0" applyFont="1" applyFill="1" applyBorder="1" applyAlignment="1" applyProtection="1">
      <alignment horizontal="center" vertical="center"/>
      <protection locked="0"/>
    </xf>
    <xf numFmtId="0" fontId="50" fillId="34" borderId="14" xfId="0" applyFont="1" applyFill="1" applyBorder="1" applyAlignment="1" applyProtection="1">
      <alignment horizontal="center" vertical="center" wrapText="1" readingOrder="2"/>
      <protection locked="0"/>
    </xf>
    <xf numFmtId="0" fontId="50" fillId="34" borderId="15" xfId="0" applyFont="1" applyFill="1" applyBorder="1" applyAlignment="1" applyProtection="1">
      <alignment horizontal="center" vertical="center" wrapText="1" readingOrder="2"/>
      <protection locked="0"/>
    </xf>
    <xf numFmtId="0" fontId="50" fillId="34" borderId="16" xfId="0" applyFont="1" applyFill="1" applyBorder="1" applyAlignment="1" applyProtection="1">
      <alignment horizontal="center" vertical="center" wrapText="1" readingOrder="2"/>
      <protection locked="0"/>
    </xf>
    <xf numFmtId="0" fontId="0" fillId="0" borderId="0" xfId="0" applyAlignment="1" applyProtection="1">
      <alignment horizontal="center"/>
      <protection locked="0"/>
    </xf>
    <xf numFmtId="0" fontId="4" fillId="43" borderId="10" xfId="0" applyFont="1" applyFill="1" applyBorder="1" applyAlignment="1" applyProtection="1">
      <alignment horizontal="center" vertical="center" textRotation="90" wrapText="1" readingOrder="2"/>
      <protection locked="0"/>
    </xf>
    <xf numFmtId="0" fontId="5" fillId="39" borderId="10" xfId="0" applyFont="1" applyFill="1" applyBorder="1" applyAlignment="1" applyProtection="1">
      <alignment horizontal="center" vertical="center"/>
      <protection locked="0"/>
    </xf>
    <xf numFmtId="0" fontId="4" fillId="43" borderId="10" xfId="0" applyFont="1" applyFill="1" applyBorder="1" applyAlignment="1" applyProtection="1">
      <alignment horizontal="center" vertical="center"/>
      <protection locked="0"/>
    </xf>
    <xf numFmtId="0" fontId="9" fillId="33" borderId="10" xfId="0" applyFont="1" applyFill="1" applyBorder="1" applyAlignment="1" applyProtection="1">
      <alignment horizontal="center" readingOrder="2"/>
      <protection locked="0"/>
    </xf>
    <xf numFmtId="1" fontId="6" fillId="0" borderId="14" xfId="0" applyNumberFormat="1" applyFont="1" applyBorder="1" applyAlignment="1" applyProtection="1">
      <alignment horizontal="center"/>
      <protection locked="0"/>
    </xf>
    <xf numFmtId="1" fontId="6" fillId="0" borderId="15" xfId="0" applyNumberFormat="1" applyFont="1" applyBorder="1" applyAlignment="1" applyProtection="1">
      <alignment horizontal="center"/>
      <protection locked="0"/>
    </xf>
    <xf numFmtId="1" fontId="6" fillId="0" borderId="16" xfId="0" applyNumberFormat="1" applyFont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rightToLeft="1" tabSelected="1" zoomScalePageLayoutView="0" workbookViewId="0" topLeftCell="A1">
      <selection activeCell="S38" sqref="S38"/>
    </sheetView>
  </sheetViews>
  <sheetFormatPr defaultColWidth="18.140625" defaultRowHeight="12.75"/>
  <cols>
    <col min="1" max="2" width="8.7109375" style="1" customWidth="1"/>
    <col min="3" max="3" width="24.8515625" style="1" bestFit="1" customWidth="1"/>
    <col min="4" max="4" width="5.57421875" style="1" bestFit="1" customWidth="1"/>
    <col min="5" max="5" width="5.28125" style="1" bestFit="1" customWidth="1"/>
    <col min="6" max="7" width="4.140625" style="1" bestFit="1" customWidth="1"/>
    <col min="8" max="8" width="2.7109375" style="1" bestFit="1" customWidth="1"/>
    <col min="9" max="9" width="7.421875" style="1" bestFit="1" customWidth="1"/>
    <col min="10" max="10" width="6.7109375" style="1" bestFit="1" customWidth="1"/>
    <col min="11" max="11" width="8.421875" style="1" bestFit="1" customWidth="1"/>
    <col min="12" max="12" width="3.57421875" style="1" bestFit="1" customWidth="1"/>
    <col min="13" max="13" width="5.8515625" style="1" bestFit="1" customWidth="1"/>
    <col min="14" max="14" width="6.28125" style="1" bestFit="1" customWidth="1"/>
    <col min="15" max="15" width="3.00390625" style="1" bestFit="1" customWidth="1"/>
    <col min="16" max="16" width="2.7109375" style="1" bestFit="1" customWidth="1"/>
    <col min="17" max="17" width="6.57421875" style="1" bestFit="1" customWidth="1"/>
    <col min="18" max="18" width="6.28125" style="1" bestFit="1" customWidth="1"/>
    <col min="19" max="19" width="6.00390625" style="1" bestFit="1" customWidth="1"/>
    <col min="20" max="20" width="8.28125" style="1" bestFit="1" customWidth="1"/>
    <col min="21" max="16384" width="18.140625" style="1" customWidth="1"/>
  </cols>
  <sheetData>
    <row r="1" spans="1:20" ht="22.5">
      <c r="A1" s="41" t="s">
        <v>53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18">
      <c r="A2" s="44" t="s">
        <v>3</v>
      </c>
      <c r="B2" s="44"/>
      <c r="C2" s="44"/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3" t="s">
        <v>2</v>
      </c>
      <c r="T2" s="3" t="s">
        <v>51</v>
      </c>
    </row>
    <row r="3" spans="1:20" ht="18">
      <c r="A3" s="45" t="s">
        <v>19</v>
      </c>
      <c r="B3" s="45"/>
      <c r="C3" s="45"/>
      <c r="D3" s="4">
        <v>2300</v>
      </c>
      <c r="E3" s="4">
        <v>2700</v>
      </c>
      <c r="F3" s="4">
        <v>850</v>
      </c>
      <c r="G3" s="4">
        <v>350</v>
      </c>
      <c r="H3" s="4">
        <v>0</v>
      </c>
      <c r="I3" s="4">
        <v>150</v>
      </c>
      <c r="J3" s="4">
        <v>0</v>
      </c>
      <c r="K3" s="4">
        <v>0</v>
      </c>
      <c r="L3" s="4">
        <v>950</v>
      </c>
      <c r="M3" s="4">
        <v>0</v>
      </c>
      <c r="N3" s="4">
        <v>2100</v>
      </c>
      <c r="O3" s="4">
        <v>0</v>
      </c>
      <c r="P3" s="4">
        <v>25</v>
      </c>
      <c r="Q3" s="4">
        <v>480</v>
      </c>
      <c r="R3" s="4">
        <v>850</v>
      </c>
      <c r="S3" s="15">
        <f>SUM(D3:R3)</f>
        <v>10755</v>
      </c>
      <c r="T3" s="15"/>
    </row>
    <row r="4" spans="1:20" ht="18">
      <c r="A4" s="37" t="s">
        <v>20</v>
      </c>
      <c r="B4" s="33"/>
      <c r="C4" s="5" t="s">
        <v>21</v>
      </c>
      <c r="D4" s="4">
        <v>540</v>
      </c>
      <c r="E4" s="4">
        <v>2220</v>
      </c>
      <c r="F4" s="4">
        <v>300</v>
      </c>
      <c r="G4" s="4">
        <v>225</v>
      </c>
      <c r="H4" s="4">
        <v>0</v>
      </c>
      <c r="I4" s="4">
        <v>125</v>
      </c>
      <c r="J4" s="4">
        <v>0</v>
      </c>
      <c r="K4" s="4">
        <v>0</v>
      </c>
      <c r="L4" s="4">
        <v>400</v>
      </c>
      <c r="M4" s="4">
        <v>0</v>
      </c>
      <c r="N4" s="4">
        <v>2100</v>
      </c>
      <c r="O4" s="4">
        <v>0</v>
      </c>
      <c r="P4" s="4">
        <v>25</v>
      </c>
      <c r="Q4" s="4">
        <v>130</v>
      </c>
      <c r="R4" s="4">
        <v>700</v>
      </c>
      <c r="S4" s="15">
        <f aca="true" t="shared" si="0" ref="S4:S37">SUM(D4:R4)</f>
        <v>6765</v>
      </c>
      <c r="T4" s="16">
        <f>(S4+S5+S6)/S3*100</f>
        <v>98.07531380753139</v>
      </c>
    </row>
    <row r="5" spans="1:20" ht="18">
      <c r="A5" s="37"/>
      <c r="B5" s="33"/>
      <c r="C5" s="5" t="s">
        <v>22</v>
      </c>
      <c r="D5" s="4">
        <v>0</v>
      </c>
      <c r="E5" s="4">
        <v>400</v>
      </c>
      <c r="F5" s="4">
        <v>0</v>
      </c>
      <c r="G5" s="4">
        <v>125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150</v>
      </c>
      <c r="S5" s="15">
        <f t="shared" si="0"/>
        <v>675</v>
      </c>
      <c r="T5" s="15"/>
    </row>
    <row r="6" spans="1:20" ht="18">
      <c r="A6" s="37"/>
      <c r="B6" s="33"/>
      <c r="C6" s="5" t="s">
        <v>23</v>
      </c>
      <c r="D6" s="4">
        <v>1633</v>
      </c>
      <c r="E6" s="4">
        <v>0</v>
      </c>
      <c r="F6" s="4">
        <v>550</v>
      </c>
      <c r="G6" s="4">
        <v>0</v>
      </c>
      <c r="H6" s="4">
        <v>0</v>
      </c>
      <c r="I6" s="4">
        <v>25</v>
      </c>
      <c r="J6" s="4">
        <v>0</v>
      </c>
      <c r="K6" s="4">
        <v>0</v>
      </c>
      <c r="L6" s="4">
        <v>550</v>
      </c>
      <c r="M6" s="4">
        <v>0</v>
      </c>
      <c r="N6" s="4">
        <v>0</v>
      </c>
      <c r="O6" s="4">
        <v>0</v>
      </c>
      <c r="P6" s="4">
        <v>0</v>
      </c>
      <c r="Q6" s="4">
        <v>350</v>
      </c>
      <c r="R6" s="4">
        <v>0</v>
      </c>
      <c r="S6" s="15">
        <f t="shared" si="0"/>
        <v>3108</v>
      </c>
      <c r="T6" s="15"/>
    </row>
    <row r="7" spans="1:20" ht="36">
      <c r="A7" s="37" t="s">
        <v>24</v>
      </c>
      <c r="B7" s="33"/>
      <c r="C7" s="6" t="s">
        <v>60</v>
      </c>
      <c r="D7" s="21">
        <v>2300</v>
      </c>
      <c r="E7" s="21">
        <v>1300</v>
      </c>
      <c r="F7" s="21">
        <v>600</v>
      </c>
      <c r="G7" s="21">
        <v>150</v>
      </c>
      <c r="H7" s="21">
        <v>0</v>
      </c>
      <c r="I7" s="21">
        <v>150</v>
      </c>
      <c r="J7" s="21">
        <v>0</v>
      </c>
      <c r="K7" s="21">
        <v>0</v>
      </c>
      <c r="L7" s="21">
        <v>950</v>
      </c>
      <c r="M7" s="21">
        <v>0</v>
      </c>
      <c r="N7" s="21">
        <v>2100</v>
      </c>
      <c r="O7" s="21">
        <v>0</v>
      </c>
      <c r="P7" s="21">
        <v>25</v>
      </c>
      <c r="Q7" s="21">
        <v>350</v>
      </c>
      <c r="R7" s="21">
        <v>700</v>
      </c>
      <c r="S7" s="15">
        <f t="shared" si="0"/>
        <v>8625</v>
      </c>
      <c r="T7" s="16">
        <f>(S7+S8+S9+S10+S11+S12)/(2*S3)*100</f>
        <v>58.67038586703859</v>
      </c>
    </row>
    <row r="8" spans="1:20" ht="36">
      <c r="A8" s="37"/>
      <c r="B8" s="33"/>
      <c r="C8" s="6" t="s">
        <v>59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15">
        <f t="shared" si="0"/>
        <v>0</v>
      </c>
      <c r="T8" s="15"/>
    </row>
    <row r="9" spans="1:20" ht="18">
      <c r="A9" s="37"/>
      <c r="B9" s="33"/>
      <c r="C9" s="7" t="s">
        <v>25</v>
      </c>
      <c r="D9" s="4">
        <v>2000</v>
      </c>
      <c r="E9" s="4">
        <v>0</v>
      </c>
      <c r="F9" s="4">
        <v>560</v>
      </c>
      <c r="G9" s="4">
        <v>0</v>
      </c>
      <c r="H9" s="4">
        <v>0</v>
      </c>
      <c r="I9" s="4">
        <v>140</v>
      </c>
      <c r="J9" s="4">
        <v>0</v>
      </c>
      <c r="K9" s="4">
        <v>0</v>
      </c>
      <c r="L9" s="4">
        <v>950</v>
      </c>
      <c r="M9" s="4">
        <v>0</v>
      </c>
      <c r="N9" s="4">
        <v>0</v>
      </c>
      <c r="O9" s="4">
        <v>0</v>
      </c>
      <c r="P9" s="4">
        <v>25</v>
      </c>
      <c r="Q9" s="4">
        <v>320</v>
      </c>
      <c r="R9" s="4">
        <v>0</v>
      </c>
      <c r="S9" s="15">
        <f t="shared" si="0"/>
        <v>3995</v>
      </c>
      <c r="T9" s="17"/>
    </row>
    <row r="10" spans="1:20" ht="18">
      <c r="A10" s="37"/>
      <c r="B10" s="33"/>
      <c r="C10" s="7" t="s">
        <v>26</v>
      </c>
      <c r="D10" s="46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8"/>
      <c r="S10" s="15">
        <f t="shared" si="0"/>
        <v>0</v>
      </c>
      <c r="T10" s="15"/>
    </row>
    <row r="11" spans="1:20" ht="18">
      <c r="A11" s="37"/>
      <c r="B11" s="33"/>
      <c r="C11" s="8" t="s">
        <v>27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15">
        <f t="shared" si="0"/>
        <v>0</v>
      </c>
      <c r="T11" s="15"/>
    </row>
    <row r="12" spans="1:20" ht="18">
      <c r="A12" s="37"/>
      <c r="B12" s="33"/>
      <c r="C12" s="9" t="s">
        <v>28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15">
        <f t="shared" si="0"/>
        <v>0</v>
      </c>
      <c r="T12" s="15"/>
    </row>
    <row r="13" spans="1:20" ht="18">
      <c r="A13" s="37" t="s">
        <v>29</v>
      </c>
      <c r="B13" s="33"/>
      <c r="C13" s="10" t="s">
        <v>48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15">
        <f t="shared" si="0"/>
        <v>0</v>
      </c>
      <c r="T13" s="16">
        <f>(S13+S14+S15+S16+S17+S18+S19)/S3*100</f>
        <v>53.78893537889354</v>
      </c>
    </row>
    <row r="14" spans="1:20" ht="18">
      <c r="A14" s="37"/>
      <c r="B14" s="33"/>
      <c r="C14" s="10" t="s">
        <v>30</v>
      </c>
      <c r="D14" s="4">
        <v>800</v>
      </c>
      <c r="E14" s="4">
        <v>1550</v>
      </c>
      <c r="F14" s="4">
        <v>250</v>
      </c>
      <c r="G14" s="4">
        <v>50</v>
      </c>
      <c r="H14" s="4">
        <v>0</v>
      </c>
      <c r="I14" s="4">
        <v>150</v>
      </c>
      <c r="J14" s="4">
        <v>0</v>
      </c>
      <c r="K14" s="4">
        <v>0</v>
      </c>
      <c r="L14" s="4">
        <v>450</v>
      </c>
      <c r="M14" s="4">
        <v>0</v>
      </c>
      <c r="N14" s="4">
        <v>0</v>
      </c>
      <c r="O14" s="4">
        <v>0</v>
      </c>
      <c r="P14" s="4">
        <v>0</v>
      </c>
      <c r="Q14" s="4">
        <v>100</v>
      </c>
      <c r="R14" s="4">
        <v>0</v>
      </c>
      <c r="S14" s="15">
        <f t="shared" si="0"/>
        <v>3350</v>
      </c>
      <c r="T14" s="15"/>
    </row>
    <row r="15" spans="1:20" ht="18">
      <c r="A15" s="37"/>
      <c r="B15" s="33"/>
      <c r="C15" s="10" t="s">
        <v>31</v>
      </c>
      <c r="D15" s="4">
        <v>5</v>
      </c>
      <c r="E15" s="4">
        <v>80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15">
        <f t="shared" si="0"/>
        <v>85</v>
      </c>
      <c r="T15" s="15"/>
    </row>
    <row r="16" spans="1:20" ht="18">
      <c r="A16" s="37"/>
      <c r="B16" s="33"/>
      <c r="C16" s="10" t="s">
        <v>32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15">
        <f t="shared" si="0"/>
        <v>0</v>
      </c>
      <c r="T16" s="15"/>
    </row>
    <row r="17" spans="1:20" ht="18">
      <c r="A17" s="37"/>
      <c r="B17" s="33"/>
      <c r="C17" s="10" t="s">
        <v>33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15">
        <f t="shared" si="0"/>
        <v>0</v>
      </c>
      <c r="T17" s="15"/>
    </row>
    <row r="18" spans="1:20" ht="18">
      <c r="A18" s="37"/>
      <c r="B18" s="33"/>
      <c r="C18" s="10" t="s">
        <v>34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2000</v>
      </c>
      <c r="O18" s="4">
        <v>0</v>
      </c>
      <c r="P18" s="4">
        <v>0</v>
      </c>
      <c r="Q18" s="4">
        <v>0</v>
      </c>
      <c r="R18" s="4">
        <v>0</v>
      </c>
      <c r="S18" s="15">
        <f t="shared" si="0"/>
        <v>2000</v>
      </c>
      <c r="T18" s="15"/>
    </row>
    <row r="19" spans="1:20" ht="18">
      <c r="A19" s="37"/>
      <c r="B19" s="33"/>
      <c r="C19" s="10" t="s">
        <v>35</v>
      </c>
      <c r="D19" s="4">
        <v>150</v>
      </c>
      <c r="E19" s="4">
        <v>50</v>
      </c>
      <c r="F19" s="4">
        <v>100</v>
      </c>
      <c r="G19" s="4">
        <v>50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15">
        <f t="shared" si="0"/>
        <v>350</v>
      </c>
      <c r="T19" s="15"/>
    </row>
    <row r="20" spans="1:20" ht="18">
      <c r="A20" s="37" t="s">
        <v>0</v>
      </c>
      <c r="B20" s="38" t="s">
        <v>61</v>
      </c>
      <c r="C20" s="26" t="s">
        <v>49</v>
      </c>
      <c r="D20" s="4">
        <v>1000</v>
      </c>
      <c r="E20" s="4">
        <v>25</v>
      </c>
      <c r="F20" s="4">
        <v>320</v>
      </c>
      <c r="G20" s="4">
        <v>0</v>
      </c>
      <c r="H20" s="4">
        <v>0</v>
      </c>
      <c r="I20" s="4">
        <v>110</v>
      </c>
      <c r="J20" s="4">
        <v>0</v>
      </c>
      <c r="K20" s="4">
        <v>0</v>
      </c>
      <c r="L20" s="4">
        <v>95</v>
      </c>
      <c r="M20" s="4">
        <v>0</v>
      </c>
      <c r="N20" s="4">
        <v>400</v>
      </c>
      <c r="O20" s="4">
        <v>0</v>
      </c>
      <c r="P20" s="4">
        <v>25</v>
      </c>
      <c r="Q20" s="4">
        <v>350</v>
      </c>
      <c r="R20" s="4">
        <v>85</v>
      </c>
      <c r="S20" s="15">
        <f t="shared" si="0"/>
        <v>2410</v>
      </c>
      <c r="T20" s="34">
        <f>(S20+S21+S22+S23+S24+S25+S26+S27)/(2*S3)*100</f>
        <v>58.83310088331009</v>
      </c>
    </row>
    <row r="21" spans="1:20" ht="18">
      <c r="A21" s="37"/>
      <c r="B21" s="39"/>
      <c r="C21" s="27" t="s">
        <v>36</v>
      </c>
      <c r="D21" s="4">
        <v>500</v>
      </c>
      <c r="E21" s="4">
        <v>150</v>
      </c>
      <c r="F21" s="4">
        <v>100</v>
      </c>
      <c r="G21" s="4">
        <v>0</v>
      </c>
      <c r="H21" s="4">
        <v>0</v>
      </c>
      <c r="I21" s="4">
        <v>40</v>
      </c>
      <c r="J21" s="4">
        <v>0</v>
      </c>
      <c r="K21" s="4">
        <v>0</v>
      </c>
      <c r="L21" s="4">
        <v>0</v>
      </c>
      <c r="M21" s="4">
        <v>0</v>
      </c>
      <c r="N21" s="4">
        <v>1700</v>
      </c>
      <c r="O21" s="4">
        <v>0</v>
      </c>
      <c r="P21" s="4">
        <v>0</v>
      </c>
      <c r="Q21" s="4">
        <v>130</v>
      </c>
      <c r="R21" s="4">
        <v>0</v>
      </c>
      <c r="S21" s="15">
        <f t="shared" si="0"/>
        <v>2620</v>
      </c>
      <c r="T21" s="15"/>
    </row>
    <row r="22" spans="1:20" ht="18">
      <c r="A22" s="37"/>
      <c r="B22" s="39"/>
      <c r="C22" s="26" t="s">
        <v>37</v>
      </c>
      <c r="D22" s="4"/>
      <c r="E22" s="4"/>
      <c r="F22" s="4"/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15">
        <f t="shared" si="0"/>
        <v>0</v>
      </c>
      <c r="T22" s="15"/>
    </row>
    <row r="23" spans="1:20" ht="18">
      <c r="A23" s="37"/>
      <c r="B23" s="40"/>
      <c r="C23" s="26" t="s">
        <v>38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15">
        <f t="shared" si="0"/>
        <v>0</v>
      </c>
      <c r="T23" s="15"/>
    </row>
    <row r="24" spans="1:20" ht="18">
      <c r="A24" s="37"/>
      <c r="B24" s="38" t="s">
        <v>62</v>
      </c>
      <c r="C24" s="26" t="s">
        <v>49</v>
      </c>
      <c r="D24" s="4">
        <v>2240</v>
      </c>
      <c r="E24" s="4">
        <v>1700</v>
      </c>
      <c r="F24" s="4">
        <v>560</v>
      </c>
      <c r="G24" s="4">
        <v>50</v>
      </c>
      <c r="H24" s="4"/>
      <c r="I24" s="4">
        <v>100</v>
      </c>
      <c r="J24" s="4"/>
      <c r="K24" s="4"/>
      <c r="L24" s="4">
        <v>100</v>
      </c>
      <c r="M24" s="4"/>
      <c r="N24" s="4">
        <v>1500</v>
      </c>
      <c r="O24" s="4"/>
      <c r="P24" s="4">
        <v>25</v>
      </c>
      <c r="Q24" s="4">
        <v>450</v>
      </c>
      <c r="R24" s="4">
        <v>150</v>
      </c>
      <c r="S24" s="15">
        <f t="shared" si="0"/>
        <v>6875</v>
      </c>
      <c r="T24" s="15"/>
    </row>
    <row r="25" spans="1:20" ht="18">
      <c r="A25" s="37"/>
      <c r="B25" s="39"/>
      <c r="C25" s="27" t="s">
        <v>36</v>
      </c>
      <c r="D25" s="4">
        <v>100</v>
      </c>
      <c r="E25" s="4">
        <v>600</v>
      </c>
      <c r="F25" s="4">
        <v>50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15">
        <f t="shared" si="0"/>
        <v>750</v>
      </c>
      <c r="T25" s="15"/>
    </row>
    <row r="26" spans="1:20" ht="18">
      <c r="A26" s="37"/>
      <c r="B26" s="39"/>
      <c r="C26" s="26" t="s">
        <v>37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15">
        <f t="shared" si="0"/>
        <v>0</v>
      </c>
      <c r="T26" s="15"/>
    </row>
    <row r="27" spans="1:20" ht="18">
      <c r="A27" s="37"/>
      <c r="B27" s="40"/>
      <c r="C27" s="26" t="s">
        <v>38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15">
        <f t="shared" si="0"/>
        <v>0</v>
      </c>
      <c r="T27" s="15"/>
    </row>
    <row r="28" spans="1:20" ht="18">
      <c r="A28" s="37"/>
      <c r="B28" s="33"/>
      <c r="C28" s="12" t="s">
        <v>39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75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15">
        <f t="shared" si="0"/>
        <v>75</v>
      </c>
      <c r="T28" s="15"/>
    </row>
    <row r="29" spans="1:20" ht="18">
      <c r="A29" s="37"/>
      <c r="B29" s="33"/>
      <c r="C29" s="14" t="s">
        <v>40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15">
        <f t="shared" si="0"/>
        <v>0</v>
      </c>
      <c r="T29" s="15"/>
    </row>
    <row r="30" spans="1:20" ht="18">
      <c r="A30" s="37"/>
      <c r="B30" s="33"/>
      <c r="C30" s="11" t="s">
        <v>41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19">
        <v>0</v>
      </c>
      <c r="J30" s="4">
        <v>0</v>
      </c>
      <c r="K30" s="4">
        <v>0</v>
      </c>
      <c r="L30" s="4">
        <v>0</v>
      </c>
      <c r="M30" s="4">
        <v>0</v>
      </c>
      <c r="N30" s="4">
        <v>1700</v>
      </c>
      <c r="O30" s="4">
        <v>0</v>
      </c>
      <c r="P30" s="4">
        <v>0</v>
      </c>
      <c r="Q30" s="4">
        <v>0</v>
      </c>
      <c r="R30" s="4">
        <v>0</v>
      </c>
      <c r="S30" s="15">
        <f t="shared" si="0"/>
        <v>1700</v>
      </c>
      <c r="T30" s="15"/>
    </row>
    <row r="31" spans="1:20" ht="18">
      <c r="A31" s="37" t="s">
        <v>1</v>
      </c>
      <c r="B31" s="33"/>
      <c r="C31" s="10" t="s">
        <v>42</v>
      </c>
      <c r="D31" s="4">
        <v>1800</v>
      </c>
      <c r="E31" s="4">
        <v>2200</v>
      </c>
      <c r="F31" s="4">
        <v>150</v>
      </c>
      <c r="G31" s="4">
        <v>150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15">
        <f t="shared" si="0"/>
        <v>4300</v>
      </c>
      <c r="T31" s="16">
        <f>(S31+S32+S33+S34+S35+S37+S36)/(S3)*100</f>
        <v>61.552766155276615</v>
      </c>
    </row>
    <row r="32" spans="1:20" ht="18">
      <c r="A32" s="37"/>
      <c r="B32" s="33"/>
      <c r="C32" s="10" t="s">
        <v>43</v>
      </c>
      <c r="D32" s="4">
        <v>450</v>
      </c>
      <c r="E32" s="4">
        <v>400</v>
      </c>
      <c r="F32" s="4">
        <v>350</v>
      </c>
      <c r="G32" s="4">
        <v>50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15">
        <f t="shared" si="0"/>
        <v>1250</v>
      </c>
      <c r="T32" s="15"/>
    </row>
    <row r="33" spans="1:20" ht="18">
      <c r="A33" s="37"/>
      <c r="B33" s="33"/>
      <c r="C33" s="10" t="s">
        <v>44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15">
        <f t="shared" si="0"/>
        <v>0</v>
      </c>
      <c r="T33" s="15"/>
    </row>
    <row r="34" spans="1:20" ht="18">
      <c r="A34" s="37"/>
      <c r="B34" s="33"/>
      <c r="C34" s="10" t="s">
        <v>45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150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15">
        <f t="shared" si="0"/>
        <v>150</v>
      </c>
      <c r="T34" s="15"/>
    </row>
    <row r="35" spans="1:20" ht="18">
      <c r="A35" s="37"/>
      <c r="B35" s="33"/>
      <c r="C35" s="18" t="s">
        <v>46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15">
        <f t="shared" si="0"/>
        <v>0</v>
      </c>
      <c r="T35" s="15"/>
    </row>
    <row r="36" spans="1:20" ht="18">
      <c r="A36" s="37"/>
      <c r="B36" s="33"/>
      <c r="C36" s="18" t="s">
        <v>47</v>
      </c>
      <c r="D36" s="4">
        <v>100</v>
      </c>
      <c r="E36" s="4">
        <v>0</v>
      </c>
      <c r="F36" s="4">
        <v>20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800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15">
        <f t="shared" si="0"/>
        <v>920</v>
      </c>
      <c r="T36" s="15"/>
    </row>
    <row r="37" spans="1:20" ht="18">
      <c r="A37" s="37"/>
      <c r="B37" s="33"/>
      <c r="C37" s="13" t="s">
        <v>50</v>
      </c>
      <c r="D37" s="4"/>
      <c r="E37" s="4"/>
      <c r="F37" s="4"/>
      <c r="G37" s="4"/>
      <c r="H37" s="4">
        <v>0</v>
      </c>
      <c r="I37" s="4">
        <v>0</v>
      </c>
      <c r="J37" s="4">
        <v>0</v>
      </c>
      <c r="K37" s="4">
        <v>0</v>
      </c>
      <c r="L37" s="19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15">
        <f t="shared" si="0"/>
        <v>0</v>
      </c>
      <c r="T37" s="15"/>
    </row>
    <row r="38" spans="1:20" ht="20.25">
      <c r="A38" s="42" t="s">
        <v>52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35">
        <f>(S4+S5+S6+S7+S8+S9+S10+S11+S12+S13+S14+S15+S16+S17+S18+S19+S20+S21+S22+S23+S24+S25+S26+S27+S28+S29+S30+S31+S32+S33+S34+S35+S36)/(7*S3)*100</f>
        <v>66.41827721325629</v>
      </c>
      <c r="T38" s="16"/>
    </row>
    <row r="41" spans="3:11" ht="12.75">
      <c r="C41" s="49" t="s">
        <v>54</v>
      </c>
      <c r="D41" s="49"/>
      <c r="E41" s="49"/>
      <c r="F41" s="49"/>
      <c r="G41" s="49"/>
      <c r="H41" s="49"/>
      <c r="I41" s="49"/>
      <c r="J41" s="49"/>
      <c r="K41" s="49"/>
    </row>
    <row r="42" spans="3:18" ht="12.75">
      <c r="C42" s="49" t="s">
        <v>55</v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</row>
    <row r="43" spans="3:20" ht="12.75">
      <c r="C43" s="49" t="s">
        <v>56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3:20" ht="12.75">
      <c r="C44" s="49" t="s">
        <v>57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</row>
  </sheetData>
  <sheetProtection/>
  <mergeCells count="16">
    <mergeCell ref="A1:T1"/>
    <mergeCell ref="A2:C2"/>
    <mergeCell ref="A3:C3"/>
    <mergeCell ref="A4:A6"/>
    <mergeCell ref="A7:A12"/>
    <mergeCell ref="A13:A19"/>
    <mergeCell ref="D10:R10"/>
    <mergeCell ref="C42:R42"/>
    <mergeCell ref="C43:T43"/>
    <mergeCell ref="C44:T44"/>
    <mergeCell ref="C41:K41"/>
    <mergeCell ref="A20:A30"/>
    <mergeCell ref="A31:A37"/>
    <mergeCell ref="A38:R38"/>
    <mergeCell ref="B20:B23"/>
    <mergeCell ref="B24:B2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rightToLeft="1" zoomScalePageLayoutView="0" workbookViewId="0" topLeftCell="B1">
      <selection activeCell="K20" sqref="K20"/>
    </sheetView>
  </sheetViews>
  <sheetFormatPr defaultColWidth="9.140625" defaultRowHeight="12.75"/>
  <cols>
    <col min="1" max="2" width="5.57421875" style="1" customWidth="1"/>
    <col min="3" max="3" width="33.00390625" style="1" customWidth="1"/>
    <col min="4" max="4" width="6.00390625" style="1" bestFit="1" customWidth="1"/>
    <col min="5" max="5" width="5.8515625" style="1" bestFit="1" customWidth="1"/>
    <col min="6" max="6" width="5.57421875" style="1" bestFit="1" customWidth="1"/>
    <col min="7" max="7" width="4.8515625" style="1" bestFit="1" customWidth="1"/>
    <col min="8" max="8" width="5.00390625" style="1" bestFit="1" customWidth="1"/>
    <col min="9" max="9" width="7.421875" style="1" bestFit="1" customWidth="1"/>
    <col min="10" max="10" width="6.7109375" style="1" bestFit="1" customWidth="1"/>
    <col min="11" max="11" width="8.421875" style="1" bestFit="1" customWidth="1"/>
    <col min="12" max="12" width="5.421875" style="1" bestFit="1" customWidth="1"/>
    <col min="13" max="13" width="5.8515625" style="1" bestFit="1" customWidth="1"/>
    <col min="14" max="14" width="6.28125" style="1" bestFit="1" customWidth="1"/>
    <col min="15" max="15" width="4.7109375" style="1" bestFit="1" customWidth="1"/>
    <col min="16" max="16" width="5.140625" style="1" bestFit="1" customWidth="1"/>
    <col min="17" max="17" width="6.57421875" style="1" bestFit="1" customWidth="1"/>
    <col min="18" max="18" width="6.28125" style="1" bestFit="1" customWidth="1"/>
    <col min="19" max="16384" width="9.140625" style="1" customWidth="1"/>
  </cols>
  <sheetData>
    <row r="1" spans="1:18" ht="18">
      <c r="A1" s="53" t="s">
        <v>58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14.25">
      <c r="A2" s="51" t="s">
        <v>3</v>
      </c>
      <c r="B2" s="51"/>
      <c r="C2" s="51"/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0" t="s">
        <v>10</v>
      </c>
      <c r="K2" s="20" t="s">
        <v>11</v>
      </c>
      <c r="L2" s="20" t="s">
        <v>12</v>
      </c>
      <c r="M2" s="20" t="s">
        <v>13</v>
      </c>
      <c r="N2" s="20" t="s">
        <v>14</v>
      </c>
      <c r="O2" s="20" t="s">
        <v>15</v>
      </c>
      <c r="P2" s="20" t="s">
        <v>16</v>
      </c>
      <c r="Q2" s="20" t="s">
        <v>17</v>
      </c>
      <c r="R2" s="20" t="s">
        <v>18</v>
      </c>
    </row>
    <row r="3" spans="1:18" ht="15.75">
      <c r="A3" s="52" t="s">
        <v>19</v>
      </c>
      <c r="B3" s="52"/>
      <c r="C3" s="52"/>
      <c r="D3" s="36" t="e">
        <f>#REF!+#REF!+#REF!+#REF!+#REF!+#REF!+#REF!+#REF!+#REF!+فريدونشهر!D3+#REF!+#REF!+#REF!+#REF!+#REF!+#REF!+#REF!+#REF!+#REF!+#REF!+#REF!+#REF!+#REF!+#REF!</f>
        <v>#REF!</v>
      </c>
      <c r="E3" s="36" t="e">
        <f>#REF!+#REF!+#REF!+#REF!+#REF!+#REF!+#REF!+#REF!+#REF!+فريدونشهر!E3+#REF!+#REF!+#REF!+#REF!+#REF!+#REF!+#REF!+#REF!+#REF!+#REF!+#REF!+#REF!+#REF!+#REF!</f>
        <v>#REF!</v>
      </c>
      <c r="F3" s="36" t="e">
        <f>#REF!+#REF!+#REF!+#REF!+#REF!+#REF!+#REF!+#REF!+#REF!+فريدونشهر!F3+#REF!+#REF!+#REF!+#REF!+#REF!+#REF!+#REF!+#REF!+#REF!+#REF!+#REF!+#REF!+#REF!+#REF!</f>
        <v>#REF!</v>
      </c>
      <c r="G3" s="36" t="e">
        <f>#REF!+#REF!+#REF!+#REF!+#REF!+#REF!+#REF!+#REF!+#REF!+فريدونشهر!G3+#REF!+#REF!+#REF!+#REF!+#REF!+#REF!+#REF!+#REF!+#REF!+#REF!+#REF!+#REF!+#REF!+#REF!</f>
        <v>#REF!</v>
      </c>
      <c r="H3" s="36" t="e">
        <f>#REF!+#REF!+#REF!+#REF!+#REF!+#REF!+#REF!+#REF!+#REF!+فريدونشهر!H3+#REF!+#REF!+#REF!+#REF!+#REF!+#REF!+#REF!+#REF!+#REF!+#REF!+#REF!+#REF!+#REF!+#REF!</f>
        <v>#REF!</v>
      </c>
      <c r="I3" s="36" t="e">
        <f>#REF!+#REF!+#REF!+#REF!+#REF!+#REF!+#REF!+#REF!+#REF!+فريدونشهر!I3+#REF!+#REF!+#REF!+#REF!+#REF!+#REF!+#REF!+#REF!+#REF!+#REF!+#REF!+#REF!+#REF!+#REF!</f>
        <v>#REF!</v>
      </c>
      <c r="J3" s="36" t="e">
        <f>#REF!+#REF!+#REF!+#REF!+#REF!+#REF!+#REF!+#REF!+#REF!+فريدونشهر!J3+#REF!+#REF!+#REF!+#REF!+#REF!+#REF!+#REF!+#REF!+#REF!+#REF!+#REF!+#REF!+#REF!+#REF!</f>
        <v>#REF!</v>
      </c>
      <c r="K3" s="36" t="e">
        <f>#REF!+#REF!+#REF!+#REF!+#REF!+#REF!+#REF!+#REF!+#REF!+فريدونشهر!K3+#REF!+#REF!+#REF!+#REF!+#REF!+#REF!+#REF!+#REF!+#REF!+#REF!+#REF!+#REF!+#REF!+#REF!</f>
        <v>#REF!</v>
      </c>
      <c r="L3" s="36" t="e">
        <f>#REF!+#REF!+#REF!+#REF!+#REF!+#REF!+#REF!+#REF!+#REF!+فريدونشهر!L3+#REF!+#REF!+#REF!+#REF!+#REF!+#REF!+#REF!+#REF!+#REF!+#REF!+#REF!+#REF!+#REF!+#REF!</f>
        <v>#REF!</v>
      </c>
      <c r="M3" s="36" t="e">
        <f>#REF!+#REF!+#REF!+#REF!+#REF!+#REF!+#REF!+#REF!+#REF!+فريدونشهر!M3+#REF!+#REF!+#REF!+#REF!+#REF!+#REF!+#REF!+#REF!+#REF!+#REF!+#REF!+#REF!+#REF!+#REF!</f>
        <v>#REF!</v>
      </c>
      <c r="N3" s="36" t="e">
        <f>#REF!+#REF!+#REF!+#REF!+#REF!+#REF!+#REF!+#REF!+#REF!+فريدونشهر!N3+#REF!+#REF!+#REF!+#REF!+#REF!+#REF!+#REF!+#REF!+#REF!+#REF!+#REF!+#REF!+#REF!+#REF!</f>
        <v>#REF!</v>
      </c>
      <c r="O3" s="36" t="e">
        <f>#REF!+#REF!+#REF!+#REF!+#REF!+#REF!+#REF!+#REF!+#REF!+فريدونشهر!O3+#REF!+#REF!+#REF!+#REF!+#REF!+#REF!+#REF!+#REF!+#REF!+#REF!+#REF!+#REF!+#REF!+#REF!</f>
        <v>#REF!</v>
      </c>
      <c r="P3" s="36" t="e">
        <f>#REF!+#REF!+#REF!+#REF!+#REF!+#REF!+#REF!+#REF!+#REF!+فريدونشهر!P3+#REF!+#REF!+#REF!+#REF!+#REF!+#REF!+#REF!+#REF!+#REF!+#REF!+#REF!+#REF!+#REF!+#REF!</f>
        <v>#REF!</v>
      </c>
      <c r="Q3" s="36" t="e">
        <f>#REF!+#REF!+#REF!+#REF!+#REF!+#REF!+#REF!+#REF!+#REF!+فريدونشهر!Q3+#REF!+#REF!+#REF!+#REF!+#REF!+#REF!+#REF!+#REF!+#REF!+#REF!+#REF!+#REF!+#REF!+#REF!</f>
        <v>#REF!</v>
      </c>
      <c r="R3" s="36" t="e">
        <f>#REF!+#REF!+#REF!+#REF!+#REF!+#REF!+#REF!+#REF!+#REF!+فريدونشهر!R3+#REF!+#REF!+#REF!+#REF!+#REF!+#REF!+#REF!+#REF!+#REF!+#REF!+#REF!+#REF!+#REF!+#REF!</f>
        <v>#REF!</v>
      </c>
    </row>
    <row r="4" spans="1:18" ht="15.75">
      <c r="A4" s="50" t="s">
        <v>20</v>
      </c>
      <c r="B4" s="32"/>
      <c r="C4" s="22" t="s">
        <v>21</v>
      </c>
      <c r="D4" s="36">
        <v>47.469285461331005</v>
      </c>
      <c r="E4" s="36">
        <v>57.692307692307686</v>
      </c>
      <c r="F4" s="36">
        <v>58.74951055423059</v>
      </c>
      <c r="G4" s="36">
        <v>66.13924050632912</v>
      </c>
      <c r="H4" s="36">
        <v>90.86259802250257</v>
      </c>
      <c r="I4" s="36">
        <v>55.215015443098125</v>
      </c>
      <c r="J4" s="36">
        <v>66.87898089171973</v>
      </c>
      <c r="K4" s="36">
        <v>52.980132450331126</v>
      </c>
      <c r="L4" s="36">
        <v>92.4120116241524</v>
      </c>
      <c r="M4" s="36">
        <v>73.36293007769146</v>
      </c>
      <c r="N4" s="36">
        <v>90.08240141259564</v>
      </c>
      <c r="O4" s="36">
        <v>100</v>
      </c>
      <c r="P4" s="36">
        <v>81.90873291637712</v>
      </c>
      <c r="Q4" s="36">
        <v>79.79502196193266</v>
      </c>
      <c r="R4" s="36">
        <v>84.76247385718554</v>
      </c>
    </row>
    <row r="5" spans="1:18" ht="15.75">
      <c r="A5" s="50"/>
      <c r="B5" s="32"/>
      <c r="C5" s="22" t="s">
        <v>22</v>
      </c>
      <c r="D5" s="36">
        <v>0</v>
      </c>
      <c r="E5" s="36">
        <v>41.04251012145749</v>
      </c>
      <c r="F5" s="36">
        <v>0</v>
      </c>
      <c r="G5" s="36">
        <v>33.78164556962025</v>
      </c>
      <c r="H5" s="36">
        <v>0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36">
        <v>0</v>
      </c>
      <c r="O5" s="36">
        <v>0</v>
      </c>
      <c r="P5" s="36">
        <v>0</v>
      </c>
      <c r="Q5" s="36">
        <v>0</v>
      </c>
      <c r="R5" s="36">
        <v>15.237526142814461</v>
      </c>
    </row>
    <row r="6" spans="1:18" ht="15.75">
      <c r="A6" s="50"/>
      <c r="B6" s="32"/>
      <c r="C6" s="22" t="s">
        <v>23</v>
      </c>
      <c r="D6" s="36">
        <v>50.236999101037895</v>
      </c>
      <c r="E6" s="36">
        <v>0</v>
      </c>
      <c r="F6" s="36">
        <v>39.28024774854946</v>
      </c>
      <c r="G6" s="36">
        <v>0</v>
      </c>
      <c r="H6" s="36">
        <v>9.137401977497444</v>
      </c>
      <c r="I6" s="36">
        <v>31.67023045854122</v>
      </c>
      <c r="J6" s="36">
        <v>33.12101910828025</v>
      </c>
      <c r="K6" s="36">
        <v>40.94922737306843</v>
      </c>
      <c r="L6" s="36">
        <v>7.313529221827575</v>
      </c>
      <c r="M6" s="36">
        <v>26.637069922308548</v>
      </c>
      <c r="N6" s="36">
        <v>9.211300765155976</v>
      </c>
      <c r="O6" s="36">
        <v>0</v>
      </c>
      <c r="P6" s="36">
        <v>17.697475098447995</v>
      </c>
      <c r="Q6" s="36">
        <v>20.20497803806735</v>
      </c>
      <c r="R6" s="36">
        <v>0</v>
      </c>
    </row>
    <row r="7" spans="1:18" ht="15.75">
      <c r="A7" s="50" t="s">
        <v>24</v>
      </c>
      <c r="B7" s="32"/>
      <c r="C7" s="22" t="s">
        <v>60</v>
      </c>
      <c r="D7" s="36">
        <v>49.211365060339425</v>
      </c>
      <c r="E7" s="36">
        <v>57.33805668016194</v>
      </c>
      <c r="F7" s="36">
        <v>62.09731961698643</v>
      </c>
      <c r="G7" s="36">
        <v>33.62341772151899</v>
      </c>
      <c r="H7" s="36">
        <v>50.46027957722469</v>
      </c>
      <c r="I7" s="36">
        <v>63.76811594202898</v>
      </c>
      <c r="J7" s="36">
        <v>96.73566878980891</v>
      </c>
      <c r="K7" s="36">
        <v>65.17660044150111</v>
      </c>
      <c r="L7" s="36">
        <v>80.59412334517275</v>
      </c>
      <c r="M7" s="36">
        <v>68.36847946725861</v>
      </c>
      <c r="N7" s="36">
        <v>61.20659211300765</v>
      </c>
      <c r="O7" s="36">
        <v>41.19262455865045</v>
      </c>
      <c r="P7" s="36">
        <v>69.37688209404679</v>
      </c>
      <c r="Q7" s="36">
        <v>72.19985358711567</v>
      </c>
      <c r="R7" s="36">
        <v>89.8416492381237</v>
      </c>
    </row>
    <row r="8" spans="1:18" ht="15.75">
      <c r="A8" s="50"/>
      <c r="B8" s="32"/>
      <c r="C8" s="22" t="s">
        <v>59</v>
      </c>
      <c r="D8" s="36">
        <v>36.20637990683483</v>
      </c>
      <c r="E8" s="36">
        <v>2.5303643724696356</v>
      </c>
      <c r="F8" s="36">
        <v>26.965792190225322</v>
      </c>
      <c r="G8" s="36">
        <v>7.9113924050632916</v>
      </c>
      <c r="H8" s="36">
        <v>47.7326968973747</v>
      </c>
      <c r="I8" s="36">
        <v>29.793300071275837</v>
      </c>
      <c r="J8" s="36">
        <v>1.3535031847133758</v>
      </c>
      <c r="K8" s="36">
        <v>27.373068432671083</v>
      </c>
      <c r="L8" s="36">
        <v>16.903454956409426</v>
      </c>
      <c r="M8" s="36">
        <v>31.631520532741398</v>
      </c>
      <c r="N8" s="36">
        <v>31.3007651559741</v>
      </c>
      <c r="O8" s="36">
        <v>13.103177716751668</v>
      </c>
      <c r="P8" s="36">
        <v>30.229325920778315</v>
      </c>
      <c r="Q8" s="36">
        <v>21.980234260614935</v>
      </c>
      <c r="R8" s="36">
        <v>0</v>
      </c>
    </row>
    <row r="9" spans="1:18" ht="15.75">
      <c r="A9" s="50"/>
      <c r="B9" s="32"/>
      <c r="C9" s="23" t="s">
        <v>25</v>
      </c>
      <c r="D9" s="36">
        <v>71.3312811572094</v>
      </c>
      <c r="E9" s="36">
        <v>0</v>
      </c>
      <c r="F9" s="36">
        <v>67.38333392660093</v>
      </c>
      <c r="G9" s="36">
        <v>0</v>
      </c>
      <c r="H9" s="36">
        <v>29.491987725877937</v>
      </c>
      <c r="I9" s="36">
        <v>76.60727013542409</v>
      </c>
      <c r="J9" s="36">
        <v>82.48407643312102</v>
      </c>
      <c r="K9" s="36">
        <v>82.00883002207505</v>
      </c>
      <c r="L9" s="36">
        <v>97.80432676783984</v>
      </c>
      <c r="M9" s="36">
        <v>63.92896781354052</v>
      </c>
      <c r="N9" s="36">
        <v>54.732195409064154</v>
      </c>
      <c r="O9" s="36">
        <v>96.07689289917614</v>
      </c>
      <c r="P9" s="36">
        <v>92.88858003242993</v>
      </c>
      <c r="Q9" s="36">
        <v>76.00658857979502</v>
      </c>
      <c r="R9" s="36">
        <v>0</v>
      </c>
    </row>
    <row r="10" spans="1:18" ht="15.75">
      <c r="A10" s="50"/>
      <c r="B10" s="32"/>
      <c r="C10" s="23" t="s">
        <v>26</v>
      </c>
      <c r="D10" s="54">
        <v>10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6"/>
    </row>
    <row r="11" spans="1:18" ht="15.75">
      <c r="A11" s="50"/>
      <c r="B11" s="32"/>
      <c r="C11" s="24" t="s">
        <v>27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27.746947835738066</v>
      </c>
      <c r="N11" s="36">
        <v>5.29723366686286</v>
      </c>
      <c r="O11" s="36">
        <v>0</v>
      </c>
      <c r="P11" s="36">
        <v>0</v>
      </c>
      <c r="Q11" s="36">
        <v>0</v>
      </c>
      <c r="R11" s="36">
        <v>0</v>
      </c>
    </row>
    <row r="12" spans="1:18" ht="15.75">
      <c r="A12" s="50"/>
      <c r="B12" s="32"/>
      <c r="C12" s="24" t="s">
        <v>28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100</v>
      </c>
      <c r="P12" s="36">
        <v>0</v>
      </c>
      <c r="Q12" s="36">
        <v>0</v>
      </c>
      <c r="R12" s="36">
        <v>0</v>
      </c>
    </row>
    <row r="13" spans="1:18" ht="15.75">
      <c r="A13" s="50" t="s">
        <v>29</v>
      </c>
      <c r="B13" s="32"/>
      <c r="C13" s="25" t="s">
        <v>48</v>
      </c>
      <c r="D13" s="36">
        <v>27.021983709716963</v>
      </c>
      <c r="E13" s="36">
        <v>0</v>
      </c>
      <c r="F13" s="36">
        <v>19.38917167977788</v>
      </c>
      <c r="G13" s="36">
        <v>0</v>
      </c>
      <c r="H13" s="36">
        <v>0</v>
      </c>
      <c r="I13" s="36">
        <v>0</v>
      </c>
      <c r="J13" s="36">
        <v>0</v>
      </c>
      <c r="K13" s="36">
        <v>6.070640176600441</v>
      </c>
      <c r="L13" s="36">
        <v>9.33161123668066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</row>
    <row r="14" spans="1:18" ht="15.75">
      <c r="A14" s="50"/>
      <c r="B14" s="32"/>
      <c r="C14" s="25" t="s">
        <v>30</v>
      </c>
      <c r="D14" s="36">
        <v>19.763545724481734</v>
      </c>
      <c r="E14" s="36">
        <v>46.68522267206478</v>
      </c>
      <c r="F14" s="36">
        <v>14.729647955006586</v>
      </c>
      <c r="G14" s="36">
        <v>4.90506329113924</v>
      </c>
      <c r="H14" s="36">
        <v>11.933174224343675</v>
      </c>
      <c r="I14" s="36">
        <v>90.49655500118793</v>
      </c>
      <c r="J14" s="36">
        <v>80.01592356687898</v>
      </c>
      <c r="K14" s="36">
        <v>76.93156732891833</v>
      </c>
      <c r="L14" s="36">
        <v>52.11494995156604</v>
      </c>
      <c r="M14" s="36">
        <v>98.77913429522752</v>
      </c>
      <c r="N14" s="36">
        <v>0</v>
      </c>
      <c r="O14" s="36">
        <v>0</v>
      </c>
      <c r="P14" s="36">
        <v>2.0847810979847115</v>
      </c>
      <c r="Q14" s="36">
        <v>64.87920937042459</v>
      </c>
      <c r="R14" s="36">
        <v>30.176277263220797</v>
      </c>
    </row>
    <row r="15" spans="1:18" ht="15.75">
      <c r="A15" s="50"/>
      <c r="B15" s="32"/>
      <c r="C15" s="25" t="s">
        <v>31</v>
      </c>
      <c r="D15" s="36">
        <v>1.9804407638453787</v>
      </c>
      <c r="E15" s="36">
        <v>1.2651821862348178</v>
      </c>
      <c r="F15" s="36">
        <v>1.9702416972199481</v>
      </c>
      <c r="G15" s="36">
        <v>0.07911392405063292</v>
      </c>
      <c r="H15" s="36">
        <v>0</v>
      </c>
      <c r="I15" s="36">
        <v>5.987170349251604</v>
      </c>
      <c r="J15" s="36">
        <v>0</v>
      </c>
      <c r="K15" s="36">
        <v>11.147902869757175</v>
      </c>
      <c r="L15" s="36">
        <v>0.27445915402001936</v>
      </c>
      <c r="M15" s="36">
        <v>0</v>
      </c>
      <c r="N15" s="36">
        <v>0</v>
      </c>
      <c r="O15" s="36">
        <v>0</v>
      </c>
      <c r="P15" s="36">
        <v>0.6949270326615705</v>
      </c>
      <c r="Q15" s="36">
        <v>0</v>
      </c>
      <c r="R15" s="36">
        <v>0</v>
      </c>
    </row>
    <row r="16" spans="1:18" ht="15.75">
      <c r="A16" s="50"/>
      <c r="B16" s="32"/>
      <c r="C16" s="25" t="s">
        <v>32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10.200078462142017</v>
      </c>
      <c r="P16" s="36">
        <v>0</v>
      </c>
      <c r="Q16" s="36">
        <v>0</v>
      </c>
      <c r="R16" s="36">
        <v>0</v>
      </c>
    </row>
    <row r="17" spans="1:18" ht="15.75">
      <c r="A17" s="50"/>
      <c r="B17" s="32"/>
      <c r="C17" s="25" t="s">
        <v>33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0.4197610590894414</v>
      </c>
      <c r="M17" s="36">
        <v>0</v>
      </c>
      <c r="N17" s="36">
        <v>0</v>
      </c>
      <c r="O17" s="36">
        <v>0</v>
      </c>
      <c r="P17" s="36">
        <v>1.8531387537641881</v>
      </c>
      <c r="Q17" s="36">
        <v>0</v>
      </c>
      <c r="R17" s="36">
        <v>0</v>
      </c>
    </row>
    <row r="18" spans="1:18" ht="15.75">
      <c r="A18" s="50"/>
      <c r="B18" s="32"/>
      <c r="C18" s="25" t="s">
        <v>34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86.1153619776339</v>
      </c>
      <c r="O18" s="36">
        <v>0</v>
      </c>
      <c r="P18" s="36">
        <v>0</v>
      </c>
      <c r="Q18" s="36">
        <v>0</v>
      </c>
      <c r="R18" s="36">
        <v>0</v>
      </c>
    </row>
    <row r="19" spans="1:18" ht="15.75">
      <c r="A19" s="50"/>
      <c r="B19" s="32"/>
      <c r="C19" s="25" t="s">
        <v>35</v>
      </c>
      <c r="D19" s="36">
        <v>33</v>
      </c>
      <c r="E19" s="36">
        <v>43.16801619433198</v>
      </c>
      <c r="F19" s="36">
        <v>52.1215249350372</v>
      </c>
      <c r="G19" s="36">
        <v>53.48101265822785</v>
      </c>
      <c r="H19" s="36">
        <v>0</v>
      </c>
      <c r="I19" s="36">
        <v>0</v>
      </c>
      <c r="J19" s="36">
        <v>0</v>
      </c>
      <c r="K19" s="36">
        <v>3.863134657836645</v>
      </c>
      <c r="L19" s="36">
        <v>9.815950920245399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</row>
    <row r="20" spans="1:18" ht="15.75">
      <c r="A20" s="50" t="s">
        <v>0</v>
      </c>
      <c r="B20" s="38" t="s">
        <v>61</v>
      </c>
      <c r="C20" s="26" t="s">
        <v>49</v>
      </c>
      <c r="D20" s="36">
        <v>39.79950420877714</v>
      </c>
      <c r="E20" s="36">
        <v>16.87753036437247</v>
      </c>
      <c r="F20" s="36">
        <v>40.81087815470046</v>
      </c>
      <c r="G20" s="36">
        <v>13.686708860759495</v>
      </c>
      <c r="H20" s="36">
        <v>80.05455165359699</v>
      </c>
      <c r="I20" s="36">
        <v>74.10311237823711</v>
      </c>
      <c r="J20" s="36">
        <v>70.54140127388536</v>
      </c>
      <c r="K20" s="36">
        <v>72.46136865342163</v>
      </c>
      <c r="L20" s="36">
        <v>10.048433968356473</v>
      </c>
      <c r="M20" s="36">
        <v>15.09433962264151</v>
      </c>
      <c r="N20" s="36">
        <v>28.128310771041786</v>
      </c>
      <c r="O20" s="36">
        <v>10.200078462142017</v>
      </c>
      <c r="P20" s="36">
        <v>67.68589298123698</v>
      </c>
      <c r="Q20" s="36">
        <v>73.07833089311859</v>
      </c>
      <c r="R20" s="36">
        <v>10.427248282043621</v>
      </c>
    </row>
    <row r="21" spans="1:18" ht="15.75">
      <c r="A21" s="50"/>
      <c r="B21" s="39"/>
      <c r="C21" s="27" t="s">
        <v>36</v>
      </c>
      <c r="D21" s="36">
        <v>22.337846304720912</v>
      </c>
      <c r="E21" s="36">
        <v>8.856275303643725</v>
      </c>
      <c r="F21" s="36">
        <v>14.484035168903286</v>
      </c>
      <c r="G21" s="36">
        <v>3.481012658227848</v>
      </c>
      <c r="H21" s="36">
        <v>19.09307875894988</v>
      </c>
      <c r="I21" s="36">
        <v>24.61392254692326</v>
      </c>
      <c r="J21" s="36">
        <v>29.458598726114648</v>
      </c>
      <c r="K21" s="36">
        <v>35.154525386313466</v>
      </c>
      <c r="L21" s="36">
        <v>0</v>
      </c>
      <c r="M21" s="36">
        <v>79.91120976692564</v>
      </c>
      <c r="N21" s="36">
        <v>71.2831077104179</v>
      </c>
      <c r="O21" s="36">
        <v>0</v>
      </c>
      <c r="P21" s="36">
        <v>31.850822330321982</v>
      </c>
      <c r="Q21" s="36">
        <v>28.660322108345532</v>
      </c>
      <c r="R21" s="36">
        <v>0</v>
      </c>
    </row>
    <row r="22" spans="1:18" ht="15.75">
      <c r="A22" s="50"/>
      <c r="B22" s="39"/>
      <c r="C22" s="26" t="s">
        <v>37</v>
      </c>
      <c r="D22" s="36">
        <v>0.2724127598136697</v>
      </c>
      <c r="E22" s="36">
        <v>0</v>
      </c>
      <c r="F22" s="36">
        <v>0.1779802797849998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</row>
    <row r="23" spans="1:18" ht="15.75">
      <c r="A23" s="50"/>
      <c r="B23" s="40"/>
      <c r="C23" s="26" t="s">
        <v>38</v>
      </c>
      <c r="D23" s="36">
        <v>0.07491350894875916</v>
      </c>
      <c r="E23" s="36">
        <v>0</v>
      </c>
      <c r="F23" s="36">
        <v>0.13348520983874987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0.048433968356474004</v>
      </c>
      <c r="M23" s="36">
        <v>0</v>
      </c>
      <c r="N23" s="36">
        <v>0.011771630370806356</v>
      </c>
      <c r="O23" s="36">
        <v>0</v>
      </c>
      <c r="P23" s="36">
        <v>0</v>
      </c>
      <c r="Q23" s="36">
        <v>0</v>
      </c>
      <c r="R23" s="36">
        <v>0</v>
      </c>
    </row>
    <row r="24" spans="1:18" ht="15.75">
      <c r="A24" s="50"/>
      <c r="B24" s="38" t="s">
        <v>62</v>
      </c>
      <c r="C24" s="26" t="s">
        <v>49</v>
      </c>
      <c r="D24" s="36">
        <v>72</v>
      </c>
      <c r="E24" s="36">
        <v>52.17611336032388</v>
      </c>
      <c r="F24" s="36">
        <v>49.40732566831595</v>
      </c>
      <c r="G24" s="36">
        <v>12.104430379746836</v>
      </c>
      <c r="H24" s="36">
        <v>75.1108080463689</v>
      </c>
      <c r="I24" s="36">
        <v>57.971014492753625</v>
      </c>
      <c r="J24" s="36">
        <v>71.3375796178344</v>
      </c>
      <c r="K24" s="36">
        <v>40.507726269315675</v>
      </c>
      <c r="L24" s="36">
        <v>11.44656118824669</v>
      </c>
      <c r="M24" s="36">
        <v>81.13207547169812</v>
      </c>
      <c r="N24" s="36">
        <v>73.64920541494998</v>
      </c>
      <c r="O24" s="36">
        <v>57.983522950176535</v>
      </c>
      <c r="P24" s="36">
        <v>100</v>
      </c>
      <c r="Q24" s="36">
        <v>87.9575402635432</v>
      </c>
      <c r="R24" s="36">
        <v>36.898715267403645</v>
      </c>
    </row>
    <row r="25" spans="1:18" ht="15.75">
      <c r="A25" s="50"/>
      <c r="B25" s="39"/>
      <c r="C25" s="27" t="s">
        <v>36</v>
      </c>
      <c r="D25" s="36">
        <v>0.13620637990683485</v>
      </c>
      <c r="E25" s="36">
        <v>3.0364372469635628</v>
      </c>
      <c r="F25" s="36">
        <v>0.0889901398924999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</row>
    <row r="26" spans="1:18" ht="15.75">
      <c r="A26" s="50"/>
      <c r="B26" s="39"/>
      <c r="C26" s="26" t="s">
        <v>37</v>
      </c>
      <c r="D26" s="36">
        <v>14.580892969026667</v>
      </c>
      <c r="E26" s="36">
        <v>2.0242914979757085</v>
      </c>
      <c r="F26" s="36">
        <v>21.037269070586976</v>
      </c>
      <c r="G26" s="36">
        <v>0</v>
      </c>
      <c r="H26" s="36">
        <v>0</v>
      </c>
      <c r="I26" s="36">
        <v>15.300546448087433</v>
      </c>
      <c r="J26" s="36">
        <v>3.9808917197452227</v>
      </c>
      <c r="K26" s="36">
        <v>5.518763796909492</v>
      </c>
      <c r="L26" s="36">
        <v>3.5518243461414274</v>
      </c>
      <c r="M26" s="36">
        <v>2.774694783573807</v>
      </c>
      <c r="N26" s="36">
        <v>2.3543260741612713</v>
      </c>
      <c r="O26" s="36">
        <v>0</v>
      </c>
      <c r="P26" s="36">
        <v>0</v>
      </c>
      <c r="Q26" s="36">
        <v>2.1961932650073206</v>
      </c>
      <c r="R26" s="36">
        <v>1.4938751120406335</v>
      </c>
    </row>
    <row r="27" spans="1:18" ht="15.75">
      <c r="A27" s="50"/>
      <c r="B27" s="40"/>
      <c r="C27" s="26" t="s">
        <v>38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</row>
    <row r="28" spans="1:18" ht="15.75">
      <c r="A28" s="50"/>
      <c r="B28" s="32"/>
      <c r="C28" s="28" t="s">
        <v>63</v>
      </c>
      <c r="D28" s="36">
        <v>0</v>
      </c>
      <c r="E28" s="36">
        <v>0</v>
      </c>
      <c r="F28" s="36">
        <v>0</v>
      </c>
      <c r="G28" s="36">
        <v>0</v>
      </c>
      <c r="H28" s="36">
        <v>5.114217524718718</v>
      </c>
      <c r="I28" s="36">
        <v>47.01829413162271</v>
      </c>
      <c r="J28" s="36">
        <v>3.1847133757961785</v>
      </c>
      <c r="K28" s="36">
        <v>11.037527593818984</v>
      </c>
      <c r="L28" s="36">
        <v>0</v>
      </c>
      <c r="M28" s="36">
        <v>77.80244173140954</v>
      </c>
      <c r="N28" s="36">
        <v>0.7062978222483813</v>
      </c>
      <c r="O28" s="36">
        <v>0</v>
      </c>
      <c r="P28" s="36">
        <v>0</v>
      </c>
      <c r="Q28" s="36">
        <v>0.5490483162518301</v>
      </c>
      <c r="R28" s="36">
        <v>0</v>
      </c>
    </row>
    <row r="29" spans="1:18" ht="15.75">
      <c r="A29" s="50"/>
      <c r="B29" s="32"/>
      <c r="C29" s="29" t="s">
        <v>40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</row>
    <row r="30" spans="1:18" ht="15.75">
      <c r="A30" s="50"/>
      <c r="B30" s="32"/>
      <c r="C30" s="30" t="s">
        <v>41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84.50264861683343</v>
      </c>
      <c r="O30" s="36">
        <v>0</v>
      </c>
      <c r="P30" s="36">
        <v>0</v>
      </c>
      <c r="Q30" s="36">
        <v>0</v>
      </c>
      <c r="R30" s="36">
        <v>0</v>
      </c>
    </row>
    <row r="31" spans="1:18" ht="15.75">
      <c r="A31" s="50" t="s">
        <v>1</v>
      </c>
      <c r="B31" s="32"/>
      <c r="C31" s="25" t="s">
        <v>42</v>
      </c>
      <c r="D31" s="36">
        <v>77.94001471028903</v>
      </c>
      <c r="E31" s="36">
        <v>72.41902834008097</v>
      </c>
      <c r="F31" s="36">
        <v>84.11348022639092</v>
      </c>
      <c r="G31" s="36">
        <v>41.93037974683544</v>
      </c>
      <c r="H31" s="36">
        <v>0</v>
      </c>
      <c r="I31" s="36">
        <v>0</v>
      </c>
      <c r="J31" s="36">
        <v>92.19745222929936</v>
      </c>
      <c r="K31" s="36">
        <v>75.88300220750553</v>
      </c>
      <c r="L31" s="36">
        <v>0</v>
      </c>
      <c r="M31" s="36">
        <v>0</v>
      </c>
      <c r="N31" s="36">
        <v>0</v>
      </c>
      <c r="O31" s="36">
        <v>78.16790898391525</v>
      </c>
      <c r="P31" s="36">
        <v>0</v>
      </c>
      <c r="Q31" s="36">
        <v>23.060029282576867</v>
      </c>
      <c r="R31" s="36">
        <v>8.9632506722438</v>
      </c>
    </row>
    <row r="32" spans="1:18" ht="15.75">
      <c r="A32" s="50"/>
      <c r="B32" s="32"/>
      <c r="C32" s="25" t="s">
        <v>43</v>
      </c>
      <c r="D32" s="36">
        <v>8.803018333378736</v>
      </c>
      <c r="E32" s="36">
        <v>20.850202429149796</v>
      </c>
      <c r="F32" s="36">
        <v>8.68899725910369</v>
      </c>
      <c r="G32" s="36">
        <v>21.360759493670887</v>
      </c>
      <c r="H32" s="36">
        <v>0</v>
      </c>
      <c r="I32" s="36">
        <v>0</v>
      </c>
      <c r="J32" s="36">
        <v>0</v>
      </c>
      <c r="K32" s="36">
        <v>2.759381898454746</v>
      </c>
      <c r="L32" s="36">
        <v>0.06457862447529868</v>
      </c>
      <c r="M32" s="36">
        <v>0</v>
      </c>
      <c r="N32" s="36">
        <v>0</v>
      </c>
      <c r="O32" s="36">
        <v>0.9807767752059632</v>
      </c>
      <c r="P32" s="36">
        <v>0</v>
      </c>
      <c r="Q32" s="36">
        <v>0</v>
      </c>
      <c r="R32" s="36">
        <v>0</v>
      </c>
    </row>
    <row r="33" spans="1:18" ht="15.75">
      <c r="A33" s="50"/>
      <c r="B33" s="32"/>
      <c r="C33" s="25" t="s">
        <v>44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76.58157602663707</v>
      </c>
      <c r="N33" s="36">
        <v>76.19187757504415</v>
      </c>
      <c r="O33" s="36">
        <v>0</v>
      </c>
      <c r="P33" s="36">
        <v>1.96895992587445</v>
      </c>
      <c r="Q33" s="36">
        <v>0</v>
      </c>
      <c r="R33" s="36">
        <v>0</v>
      </c>
    </row>
    <row r="34" spans="1:18" ht="15.75">
      <c r="A34" s="50"/>
      <c r="B34" s="32"/>
      <c r="C34" s="25" t="s">
        <v>45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94.16013304823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</row>
    <row r="35" spans="1:18" ht="15.75">
      <c r="A35" s="50"/>
      <c r="B35" s="32"/>
      <c r="C35" s="31" t="s">
        <v>46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1.7436228608330642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</row>
    <row r="36" spans="1:18" ht="15.75">
      <c r="A36" s="50"/>
      <c r="B36" s="32"/>
      <c r="C36" s="31" t="s">
        <v>47</v>
      </c>
      <c r="D36" s="36">
        <v>0.3813778637391375</v>
      </c>
      <c r="E36" s="36">
        <v>0</v>
      </c>
      <c r="F36" s="36">
        <v>0.26697041967749974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92.18598643848887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</row>
    <row r="37" spans="1:18" ht="15.75">
      <c r="A37" s="50"/>
      <c r="B37" s="32"/>
      <c r="C37" s="31" t="s">
        <v>50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0.22075055187637968</v>
      </c>
      <c r="L37" s="36">
        <v>0</v>
      </c>
      <c r="M37" s="36">
        <v>0</v>
      </c>
      <c r="N37" s="36">
        <v>3.531489111241907</v>
      </c>
      <c r="O37" s="36">
        <v>0</v>
      </c>
      <c r="P37" s="36">
        <v>0</v>
      </c>
      <c r="Q37" s="36">
        <v>0</v>
      </c>
      <c r="R37" s="36">
        <v>0</v>
      </c>
    </row>
  </sheetData>
  <sheetProtection/>
  <mergeCells count="11">
    <mergeCell ref="B20:B23"/>
    <mergeCell ref="B24:B27"/>
    <mergeCell ref="D10:R10"/>
    <mergeCell ref="A20:A30"/>
    <mergeCell ref="A31:A37"/>
    <mergeCell ref="A1:R1"/>
    <mergeCell ref="A2:C2"/>
    <mergeCell ref="A3:C3"/>
    <mergeCell ref="A4:A6"/>
    <mergeCell ref="A7:A12"/>
    <mergeCell ref="A13:A19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33121</dc:creator>
  <cp:keywords/>
  <dc:description/>
  <cp:lastModifiedBy>mehran</cp:lastModifiedBy>
  <cp:lastPrinted>2015-04-12T09:31:20Z</cp:lastPrinted>
  <dcterms:created xsi:type="dcterms:W3CDTF">2011-04-23T08:39:33Z</dcterms:created>
  <dcterms:modified xsi:type="dcterms:W3CDTF">2015-10-10T05:20:37Z</dcterms:modified>
  <cp:category/>
  <cp:version/>
  <cp:contentType/>
  <cp:contentStatus/>
</cp:coreProperties>
</file>